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a.midei\Desktop\ASC _ 2025\ASC_monitoraggio acque\Bussi Popoli Tempera\"/>
    </mc:Choice>
  </mc:AlternateContent>
  <xr:revisionPtr revIDLastSave="0" documentId="13_ncr:1_{E5D728CF-C752-4484-AD5E-D4B5A4EAD086}" xr6:coauthVersionLast="47" xr6:coauthVersionMax="47" xr10:uidLastSave="{00000000-0000-0000-0000-000000000000}"/>
  <bookViews>
    <workbookView xWindow="-120" yWindow="-120" windowWidth="29040" windowHeight="15720" firstSheet="3" activeTab="12" xr2:uid="{00000000-000D-0000-FFFF-FFFF00000000}"/>
  </bookViews>
  <sheets>
    <sheet name="GENNAIO" sheetId="1" r:id="rId1"/>
    <sheet name="FEBBRAIO" sheetId="2" r:id="rId2"/>
    <sheet name="MARZO" sheetId="3" r:id="rId3"/>
    <sheet name="APRILE" sheetId="4" r:id="rId4"/>
    <sheet name="MAGGIO" sheetId="6" r:id="rId5"/>
    <sheet name="GIUGNO" sheetId="7" r:id="rId6"/>
    <sheet name="LUGLIO" sheetId="8" r:id="rId7"/>
    <sheet name="AGOSTO" sheetId="9" r:id="rId8"/>
    <sheet name="SETTEMBRE" sheetId="10" r:id="rId9"/>
    <sheet name="OTTOBRE" sheetId="11" r:id="rId10"/>
    <sheet name="NOVEMBRE" sheetId="12" r:id="rId11"/>
    <sheet name="DICEMBRE" sheetId="13" r:id="rId12"/>
    <sheet name="SATURAZIONE OSSIGENO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14" l="1"/>
  <c r="E34" i="14"/>
  <c r="E35" i="14"/>
  <c r="F35" i="14" s="1"/>
  <c r="H35" i="14" s="1"/>
  <c r="E36" i="14"/>
  <c r="E37" i="14"/>
  <c r="E38" i="14"/>
  <c r="E39" i="14"/>
  <c r="E40" i="14"/>
  <c r="E41" i="14"/>
  <c r="E42" i="14"/>
  <c r="E43" i="14"/>
  <c r="E32" i="14"/>
  <c r="C38" i="14"/>
  <c r="B39" i="14"/>
  <c r="C39" i="14" s="1"/>
  <c r="B40" i="14"/>
  <c r="C40" i="14" s="1"/>
  <c r="B41" i="14"/>
  <c r="C41" i="14" s="1"/>
  <c r="B42" i="14"/>
  <c r="C42" i="14" s="1"/>
  <c r="B43" i="14"/>
  <c r="C43" i="14" s="1"/>
  <c r="B33" i="14"/>
  <c r="B34" i="14"/>
  <c r="C34" i="14" s="1"/>
  <c r="B35" i="14"/>
  <c r="C35" i="14" s="1"/>
  <c r="B36" i="14"/>
  <c r="C36" i="14" s="1"/>
  <c r="B37" i="14"/>
  <c r="C37" i="14" s="1"/>
  <c r="B38" i="14"/>
  <c r="B32" i="14"/>
  <c r="C32" i="14" s="1"/>
  <c r="B12" i="14"/>
  <c r="B11" i="14"/>
  <c r="B10" i="14"/>
  <c r="B9" i="14"/>
  <c r="B8" i="14"/>
  <c r="B7" i="14"/>
  <c r="B6" i="14"/>
  <c r="B5" i="14"/>
  <c r="B4" i="14"/>
  <c r="B3" i="14"/>
  <c r="F33" i="14" l="1"/>
  <c r="H33" i="14" s="1"/>
  <c r="C33" i="14"/>
  <c r="F37" i="14"/>
  <c r="H37" i="14" s="1"/>
  <c r="F32" i="14"/>
  <c r="H32" i="14" s="1"/>
  <c r="F34" i="14"/>
  <c r="H34" i="14" s="1"/>
  <c r="F39" i="14"/>
  <c r="H39" i="14" s="1"/>
  <c r="F36" i="14"/>
  <c r="H36" i="14" s="1"/>
  <c r="F43" i="14"/>
  <c r="H43" i="14" s="1"/>
  <c r="F42" i="14"/>
  <c r="H42" i="14" s="1"/>
  <c r="F41" i="14"/>
  <c r="H41" i="14" s="1"/>
  <c r="F40" i="14"/>
  <c r="H40" i="14" s="1"/>
  <c r="F38" i="14"/>
  <c r="H38" i="14" s="1"/>
</calcChain>
</file>

<file path=xl/sharedStrings.xml><?xml version="1.0" encoding="utf-8"?>
<sst xmlns="http://schemas.openxmlformats.org/spreadsheetml/2006/main" count="1078" uniqueCount="53">
  <si>
    <t>DATE</t>
  </si>
  <si>
    <t>ANALYSIS</t>
  </si>
  <si>
    <t>LOCATION</t>
  </si>
  <si>
    <t>METHOD</t>
  </si>
  <si>
    <t>SAMPLING BY THIRD PARTY?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</si>
  <si>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</si>
  <si>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</si>
  <si>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</si>
  <si>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</si>
  <si>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</si>
  <si>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</si>
  <si>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</si>
  <si>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</si>
  <si>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</si>
  <si>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</si>
  <si>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</si>
  <si>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</si>
  <si>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</si>
  <si>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</si>
  <si>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</si>
  <si>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</si>
  <si>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</si>
  <si>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TEMPERATURA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</si>
  <si>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</si>
  <si>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</si>
  <si>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</si>
  <si>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</si>
  <si>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</si>
  <si>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</si>
  <si>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</si>
  <si>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</si>
  <si>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</si>
  <si>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</si>
  <si>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</si>
  <si>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</si>
  <si>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</si>
  <si>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</si>
  <si>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</si>
  <si>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ANALYSIS BY THIRD PARTY?</t>
  </si>
  <si>
    <t>P(h)=1013.25×(1− h/44330) ^5.255</t>
  </si>
  <si>
    <t>2. Saturazione dell'ossigeno in acqua dolce (mg/L)</t>
  </si>
  <si>
    <t>Pressione (hPa)</t>
  </si>
  <si>
    <t>Temperatura (°C)</t>
  </si>
  <si>
    <r>
      <t xml:space="preserve">Co(T)=aT^2 + bT +c
</t>
    </r>
    <r>
      <rPr>
        <b/>
        <sz val="8"/>
        <color rgb="FF000000"/>
        <rFont val="Arial"/>
        <family val="2"/>
      </rPr>
      <t xml:space="preserve">a=−0.0035
b=−0.4006
c=14.6
</t>
    </r>
    <r>
      <rPr>
        <sz val="8"/>
        <color rgb="FF000000"/>
        <rFont val="Arial"/>
        <family val="2"/>
      </rPr>
      <t xml:space="preserve"> T è la temperatura in gradi Celsius (°C)</t>
    </r>
  </si>
  <si>
    <t>2. Co (mg/L)</t>
  </si>
  <si>
    <r>
      <t>C(T,h)=Co× P(h)/1013.25</t>
    </r>
    <r>
      <rPr>
        <sz val="8"/>
        <color rgb="FF000000"/>
        <rFont val="Arial"/>
        <family val="2"/>
      </rPr>
      <t xml:space="preserve">
h è l'altitudine in metri (m)
P(h) è la pressione atmosferica in hPa calcolata con la formula sopra</t>
    </r>
  </si>
  <si>
    <t>Co</t>
  </si>
  <si>
    <t>Saturazione %</t>
  </si>
  <si>
    <t>SATURAZIONE di O2 (mg/l)</t>
  </si>
  <si>
    <t>Ossigeno disciolto (mg/l)</t>
  </si>
  <si>
    <t>Pressione (mmHg)</t>
  </si>
  <si>
    <t>1. Pressione atmosferica (IN hPa) in funzione dell'altitudine (in metri)</t>
  </si>
  <si>
    <t>Altitudine (m) TEMPERA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</si>
</sst>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2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8">
    <xf numFmtId="0" fontId="0" fillId="0" borderId="0" xfId="0"/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14" fontId="1" fillId="2" borderId="2" xfId="0" applyNumberFormat="1" applyFont="1" applyFill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2" fillId="0" borderId="12" xfId="1" applyNumberFormat="1" applyFont="1" applyBorder="1" applyAlignment="1">
      <alignment horizontal="center"/>
    </xf>
    <xf numFmtId="2" fontId="2" fillId="0" borderId="13" xfId="1" applyNumberFormat="1" applyFont="1" applyBorder="1" applyAlignment="1">
      <alignment horizontal="center"/>
    </xf>
    <xf numFmtId="2" fontId="2" fillId="0" borderId="14" xfId="1" applyNumberFormat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2" fontId="2" fillId="5" borderId="4" xfId="1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2" fontId="2" fillId="5" borderId="13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7" fillId="6" borderId="2" xfId="0" applyFont="1" applyFill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17" fontId="1" fillId="2" borderId="2" xfId="0" applyNumberFormat="1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7" fillId="2" borderId="9" xfId="0" applyNumberFormat="1" applyFont="1" applyFill="1" applyBorder="1" applyAlignment="1">
      <alignment horizontal="center" vertical="center"/>
    </xf>
    <xf numFmtId="14" fontId="7" fillId="2" borderId="1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wrapText="1"/>
    </xf>
    <xf numFmtId="0" fontId="7" fillId="6" borderId="2" xfId="0" applyFont="1" applyFill="1" applyBorder="1" applyAlignment="1">
      <alignment horizontal="center"/>
    </xf>
    <xf numFmtId="0" fontId="7" fillId="6" borderId="2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zoomScaleNormal="100" workbookViewId="0">
      <selection activeCell="G17" sqref="G17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7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10" t="s">
        <v>38</v>
      </c>
      <c r="G1" s="9" t="s">
        <v>5</v>
      </c>
    </row>
    <row r="2" spans="1:7" ht="15" customHeight="1" x14ac:dyDescent="0.25">
      <c r="A2" s="44">
        <v>45322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5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4">
        <v>3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4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4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4">
        <v>0.4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4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22">
        <v>7.2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22">
        <v>21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22">
        <v>4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22">
        <v>11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0.3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0.18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22">
        <v>0.6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0.09</v>
      </c>
    </row>
  </sheetData>
  <sheetProtection selectLockedCells="1" selectUnlockedCells="1"/>
  <mergeCells count="1">
    <mergeCell ref="A2:A17"/>
  </mergeCells>
  <phoneticPr fontId="9" type="noConversion"/>
  <pageMargins left="0.7" right="0.7" top="0.75" bottom="0.75" header="0.3" footer="0.3"/>
  <pageSetup paperSize="9" scale="7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45594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6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4">
        <v>0.8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7.1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9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1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0.09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0.03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7"/>
  <sheetViews>
    <sheetView zoomScale="140" zoomScaleNormal="14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45617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4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6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0.8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7.1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7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1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0.08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0.04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7"/>
  <sheetViews>
    <sheetView zoomScale="110" zoomScaleNormal="11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45657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0.8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7.1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3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1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0.09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0.03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80"/>
  <sheetViews>
    <sheetView tabSelected="1" zoomScale="85" zoomScaleNormal="85" workbookViewId="0">
      <selection activeCell="E24" sqref="E24"/>
    </sheetView>
  </sheetViews>
  <sheetFormatPr defaultRowHeight="15" x14ac:dyDescent="0.25"/>
  <cols>
    <col min="1" max="1" width="25.85546875" bestFit="1" customWidth="1"/>
    <col min="2" max="2" width="34.42578125" customWidth="1"/>
    <col min="3" max="3" width="19.7109375" customWidth="1"/>
    <col min="4" max="4" width="24.42578125" bestFit="1" customWidth="1"/>
    <col min="5" max="5" width="26.7109375" customWidth="1"/>
    <col min="6" max="6" width="26.5703125" bestFit="1" customWidth="1"/>
    <col min="7" max="7" width="25.7109375" customWidth="1"/>
    <col min="8" max="8" width="15.7109375" bestFit="1" customWidth="1"/>
  </cols>
  <sheetData>
    <row r="1" spans="1:7" ht="20.25" x14ac:dyDescent="0.3">
      <c r="A1" s="53" t="s">
        <v>18</v>
      </c>
      <c r="B1" s="53"/>
      <c r="C1" s="53"/>
      <c r="D1" s="53"/>
      <c r="E1" s="53"/>
      <c r="F1" s="53"/>
      <c r="G1" s="53"/>
    </row>
    <row r="2" spans="1:7" ht="78.75" customHeight="1" x14ac:dyDescent="0.25">
      <c r="A2" s="42" t="s">
        <v>19</v>
      </c>
      <c r="B2" s="43" t="s">
        <v>20</v>
      </c>
      <c r="C2" s="43" t="s">
        <v>21</v>
      </c>
      <c r="D2" s="42" t="s">
        <v>22</v>
      </c>
      <c r="E2" s="43" t="s">
        <v>23</v>
      </c>
      <c r="F2" s="43" t="s">
        <v>24</v>
      </c>
      <c r="G2" s="43" t="s">
        <v>25</v>
      </c>
    </row>
    <row r="3" spans="1:7" ht="15" customHeight="1" x14ac:dyDescent="0.25">
      <c r="A3" s="12" t="s">
        <v>26</v>
      </c>
      <c r="B3" s="12">
        <f>GENNAIO!A2</f>
        <v>45322</v>
      </c>
      <c r="C3" s="11">
        <v>10.4</v>
      </c>
      <c r="D3" s="11">
        <v>7.3</v>
      </c>
      <c r="E3" s="3">
        <v>707.48</v>
      </c>
      <c r="F3" s="40">
        <v>11.346747580189083</v>
      </c>
      <c r="G3" s="40">
        <v>91.656220661486628</v>
      </c>
    </row>
    <row r="4" spans="1:7" ht="15" customHeight="1" x14ac:dyDescent="0.25">
      <c r="A4" s="2" t="s">
        <v>27</v>
      </c>
      <c r="B4" s="12">
        <f>FEBBRAIO!A2</f>
        <v>45349</v>
      </c>
      <c r="C4" s="11">
        <v>10.5</v>
      </c>
      <c r="D4" s="11">
        <v>7.1</v>
      </c>
      <c r="E4" s="3">
        <v>707.48</v>
      </c>
      <c r="F4" s="40">
        <v>11.430714092228568</v>
      </c>
      <c r="G4" s="40">
        <v>91.857778221735643</v>
      </c>
    </row>
    <row r="5" spans="1:7" ht="15" customHeight="1" x14ac:dyDescent="0.25">
      <c r="A5" s="2" t="s">
        <v>28</v>
      </c>
      <c r="B5" s="12">
        <f>MARZO!A2</f>
        <v>45380</v>
      </c>
      <c r="C5" s="11">
        <v>10.199999999999999</v>
      </c>
      <c r="D5" s="11">
        <v>8.1999999999999993</v>
      </c>
      <c r="E5" s="3">
        <v>707.48</v>
      </c>
      <c r="F5" s="40">
        <v>10.965672733170855</v>
      </c>
      <c r="G5" s="40">
        <v>93.017548929262531</v>
      </c>
    </row>
    <row r="6" spans="1:7" ht="15" customHeight="1" x14ac:dyDescent="0.25">
      <c r="A6" s="2" t="s">
        <v>29</v>
      </c>
      <c r="B6" s="12">
        <f>APRILE!A2</f>
        <v>45404</v>
      </c>
      <c r="C6" s="11">
        <v>10.1</v>
      </c>
      <c r="D6" s="11">
        <v>8.6999999999999993</v>
      </c>
      <c r="E6" s="3">
        <v>707.48</v>
      </c>
      <c r="F6" s="40">
        <v>10.751683797970447</v>
      </c>
      <c r="G6" s="40">
        <v>93.938774519266815</v>
      </c>
    </row>
    <row r="7" spans="1:7" ht="15" customHeight="1" x14ac:dyDescent="0.25">
      <c r="A7" s="41" t="s">
        <v>30</v>
      </c>
      <c r="B7" s="12">
        <f>MAGGIO!A2</f>
        <v>45436</v>
      </c>
      <c r="C7" s="11">
        <v>10.3</v>
      </c>
      <c r="D7" s="11">
        <v>9.4</v>
      </c>
      <c r="E7" s="3">
        <v>707.48</v>
      </c>
      <c r="F7" s="40">
        <v>10.44936246446154</v>
      </c>
      <c r="G7" s="40">
        <v>98.570606915306797</v>
      </c>
    </row>
    <row r="8" spans="1:7" ht="15" customHeight="1" x14ac:dyDescent="0.25">
      <c r="A8" s="2" t="s">
        <v>31</v>
      </c>
      <c r="B8" s="12">
        <f>GIUGNO!A2</f>
        <v>45464</v>
      </c>
      <c r="C8" s="11">
        <v>10.4</v>
      </c>
      <c r="D8" s="11">
        <v>9.3000000000000007</v>
      </c>
      <c r="E8" s="3">
        <v>707.48</v>
      </c>
      <c r="F8" s="40">
        <v>10.492746713836265</v>
      </c>
      <c r="G8" s="40">
        <v>99.116087366199707</v>
      </c>
    </row>
    <row r="9" spans="1:7" ht="15" customHeight="1" x14ac:dyDescent="0.25">
      <c r="A9" s="2" t="s">
        <v>32</v>
      </c>
      <c r="B9" s="12">
        <f>LUGLIO!A2</f>
        <v>45492</v>
      </c>
      <c r="C9" s="11">
        <v>10.1</v>
      </c>
      <c r="D9" s="11">
        <v>9.8000000000000007</v>
      </c>
      <c r="E9" s="3">
        <v>707.48</v>
      </c>
      <c r="F9" s="40">
        <v>10.275173842146367</v>
      </c>
      <c r="G9" s="40">
        <v>98.295173932456066</v>
      </c>
    </row>
    <row r="10" spans="1:7" ht="15" customHeight="1" x14ac:dyDescent="0.25">
      <c r="A10" s="2" t="s">
        <v>33</v>
      </c>
      <c r="B10" s="12">
        <f>AGOSTO!A2</f>
        <v>45527</v>
      </c>
      <c r="C10" s="11">
        <v>10.1</v>
      </c>
      <c r="D10" s="11">
        <v>10</v>
      </c>
      <c r="E10" s="3">
        <v>707.48</v>
      </c>
      <c r="F10" s="40">
        <v>10.187688556099017</v>
      </c>
      <c r="G10" s="40">
        <v>99.139269367961575</v>
      </c>
    </row>
    <row r="11" spans="1:7" ht="15" customHeight="1" x14ac:dyDescent="0.25">
      <c r="A11" s="2" t="s">
        <v>34</v>
      </c>
      <c r="B11" s="12">
        <f>SETTEMBRE!A2</f>
        <v>45565</v>
      </c>
      <c r="C11" s="11">
        <v>10.3</v>
      </c>
      <c r="D11" s="11">
        <v>9.6999999999999993</v>
      </c>
      <c r="E11" s="3">
        <v>707.48</v>
      </c>
      <c r="F11" s="40">
        <v>10.3188187414476</v>
      </c>
      <c r="G11" s="40">
        <v>99.817626979219909</v>
      </c>
    </row>
    <row r="12" spans="1:7" ht="15" customHeight="1" x14ac:dyDescent="0.25">
      <c r="A12" s="2" t="s">
        <v>35</v>
      </c>
      <c r="B12" s="12">
        <f>OTTOBRE!A2</f>
        <v>45594</v>
      </c>
      <c r="C12" s="11">
        <v>10.4</v>
      </c>
      <c r="D12" s="11">
        <v>9.4</v>
      </c>
      <c r="E12" s="3">
        <v>707.48</v>
      </c>
      <c r="F12" s="40">
        <v>10.44936246446154</v>
      </c>
      <c r="G12" s="40">
        <v>99.52760309895055</v>
      </c>
    </row>
    <row r="13" spans="1:7" ht="15" customHeight="1" x14ac:dyDescent="0.25">
      <c r="A13" s="2" t="s">
        <v>36</v>
      </c>
      <c r="B13" s="12">
        <v>45617</v>
      </c>
      <c r="C13" s="11">
        <v>10.5</v>
      </c>
      <c r="D13" s="11">
        <v>9.1</v>
      </c>
      <c r="E13" s="3">
        <v>707.48</v>
      </c>
      <c r="F13" s="40">
        <v>10.579319725140834</v>
      </c>
      <c r="G13" s="40">
        <v>99.250237943444148</v>
      </c>
    </row>
    <row r="14" spans="1:7" ht="15" customHeight="1" x14ac:dyDescent="0.25">
      <c r="A14" s="2" t="s">
        <v>37</v>
      </c>
      <c r="B14" s="12">
        <v>45657</v>
      </c>
      <c r="C14" s="11">
        <v>10.6</v>
      </c>
      <c r="D14" s="11">
        <v>8.8000000000000007</v>
      </c>
      <c r="E14" s="3">
        <v>707.48</v>
      </c>
      <c r="F14" s="40">
        <v>10.708690523485483</v>
      </c>
      <c r="G14" s="40">
        <v>98.985025076155566</v>
      </c>
    </row>
    <row r="15" spans="1:7" ht="15" customHeight="1" x14ac:dyDescent="0.25">
      <c r="A15" s="35"/>
      <c r="B15" s="35"/>
      <c r="C15" s="35"/>
      <c r="D15" s="35"/>
      <c r="E15" s="36"/>
      <c r="F15" s="37"/>
      <c r="G15" s="38"/>
    </row>
    <row r="16" spans="1:7" ht="15" customHeight="1" x14ac:dyDescent="0.25">
      <c r="A16" s="35"/>
      <c r="B16" s="35"/>
      <c r="C16" s="35"/>
      <c r="D16" s="35"/>
      <c r="E16" s="36"/>
      <c r="F16" s="37"/>
      <c r="G16" s="38"/>
    </row>
    <row r="17" spans="1:8" ht="30.75" customHeight="1" x14ac:dyDescent="0.25">
      <c r="A17" s="54" t="s">
        <v>51</v>
      </c>
      <c r="B17" s="55"/>
      <c r="C17" s="35"/>
      <c r="D17" s="35"/>
      <c r="E17" s="36"/>
      <c r="F17" s="37"/>
      <c r="G17" s="38"/>
    </row>
    <row r="18" spans="1:8" ht="15" customHeight="1" x14ac:dyDescent="0.25">
      <c r="A18" s="49" t="s">
        <v>39</v>
      </c>
      <c r="B18" s="50"/>
      <c r="C18" s="35"/>
      <c r="D18" s="35"/>
      <c r="E18" s="36"/>
      <c r="F18" s="37"/>
      <c r="G18" s="38"/>
    </row>
    <row r="19" spans="1:8" ht="15" customHeight="1" x14ac:dyDescent="0.25">
      <c r="A19" s="51"/>
      <c r="B19" s="52"/>
      <c r="C19" s="35"/>
      <c r="D19" s="35"/>
      <c r="E19" s="36"/>
      <c r="F19" s="37"/>
      <c r="G19" s="38"/>
    </row>
    <row r="20" spans="1:8" x14ac:dyDescent="0.25">
      <c r="A20" s="56" t="s">
        <v>44</v>
      </c>
      <c r="B20" s="57"/>
      <c r="C20" s="35"/>
      <c r="D20" s="35"/>
      <c r="E20" s="36"/>
      <c r="F20" s="37"/>
      <c r="G20" s="38"/>
    </row>
    <row r="21" spans="1:8" ht="15" customHeight="1" x14ac:dyDescent="0.25">
      <c r="A21" s="47" t="s">
        <v>43</v>
      </c>
      <c r="B21" s="48"/>
      <c r="C21" s="35"/>
      <c r="D21" s="35"/>
      <c r="E21" s="36"/>
      <c r="F21" s="37"/>
      <c r="G21" s="38"/>
    </row>
    <row r="22" spans="1:8" ht="15" customHeight="1" x14ac:dyDescent="0.25">
      <c r="A22" s="48"/>
      <c r="B22" s="48"/>
      <c r="C22" s="35"/>
      <c r="D22" s="35"/>
      <c r="E22" s="36"/>
      <c r="F22" s="37"/>
      <c r="G22" s="38"/>
    </row>
    <row r="23" spans="1:8" ht="15" customHeight="1" x14ac:dyDescent="0.25">
      <c r="A23" s="48"/>
      <c r="B23" s="48"/>
      <c r="C23" s="35"/>
      <c r="D23" s="35"/>
      <c r="E23" s="36"/>
      <c r="F23" s="37"/>
      <c r="G23" s="38"/>
    </row>
    <row r="24" spans="1:8" ht="20.25" customHeight="1" x14ac:dyDescent="0.25">
      <c r="A24" s="48"/>
      <c r="B24" s="48"/>
      <c r="C24" s="35"/>
      <c r="D24" s="35"/>
      <c r="E24" s="36"/>
      <c r="F24" s="37"/>
      <c r="G24" s="38"/>
    </row>
    <row r="25" spans="1:8" ht="15" customHeight="1" x14ac:dyDescent="0.25">
      <c r="A25" s="54" t="s">
        <v>40</v>
      </c>
      <c r="B25" s="55"/>
      <c r="C25" s="35"/>
      <c r="D25" s="35"/>
      <c r="E25" s="36"/>
      <c r="F25" s="37"/>
      <c r="G25" s="38"/>
    </row>
    <row r="26" spans="1:8" ht="15" customHeight="1" x14ac:dyDescent="0.25">
      <c r="A26" s="47" t="s">
        <v>45</v>
      </c>
      <c r="B26" s="48"/>
      <c r="C26" s="35"/>
      <c r="D26" s="35"/>
      <c r="E26" s="36"/>
      <c r="F26" s="37"/>
      <c r="G26" s="38"/>
    </row>
    <row r="27" spans="1:8" ht="9" customHeight="1" x14ac:dyDescent="0.25">
      <c r="A27" s="48"/>
      <c r="B27" s="48"/>
      <c r="C27" s="35"/>
      <c r="D27" s="35"/>
      <c r="E27" s="36"/>
      <c r="F27" s="37"/>
      <c r="G27" s="38"/>
    </row>
    <row r="28" spans="1:8" ht="15" customHeight="1" x14ac:dyDescent="0.25">
      <c r="A28" s="48"/>
      <c r="B28" s="48"/>
      <c r="C28" s="35"/>
      <c r="D28" s="35"/>
      <c r="E28" s="36"/>
      <c r="F28" s="37"/>
      <c r="G28" s="38"/>
    </row>
    <row r="29" spans="1:8" ht="11.25" customHeight="1" x14ac:dyDescent="0.25">
      <c r="A29" s="48"/>
      <c r="B29" s="48"/>
      <c r="C29" s="35"/>
      <c r="D29" s="35"/>
      <c r="E29" s="36"/>
      <c r="F29" s="37"/>
      <c r="G29" s="38"/>
    </row>
    <row r="30" spans="1:8" ht="15" customHeight="1" x14ac:dyDescent="0.25">
      <c r="A30" s="35"/>
      <c r="B30" s="35"/>
      <c r="C30" s="35"/>
      <c r="D30" s="35"/>
      <c r="E30" s="36"/>
      <c r="F30" s="37"/>
      <c r="G30" s="38"/>
    </row>
    <row r="31" spans="1:8" ht="15" customHeight="1" x14ac:dyDescent="0.25">
      <c r="A31" s="11" t="s">
        <v>52</v>
      </c>
      <c r="B31" s="39" t="s">
        <v>41</v>
      </c>
      <c r="C31" s="39" t="s">
        <v>50</v>
      </c>
      <c r="D31" s="11" t="s">
        <v>42</v>
      </c>
      <c r="E31" s="11" t="s">
        <v>46</v>
      </c>
      <c r="F31" s="11" t="s">
        <v>48</v>
      </c>
      <c r="G31" s="13" t="s">
        <v>49</v>
      </c>
      <c r="H31" s="13" t="s">
        <v>47</v>
      </c>
    </row>
    <row r="32" spans="1:8" ht="15" customHeight="1" x14ac:dyDescent="0.25">
      <c r="A32" s="11">
        <v>600</v>
      </c>
      <c r="B32" s="13">
        <f>1013.25*((1-A32/44330)^5.255)</f>
        <v>943.22692155220477</v>
      </c>
      <c r="C32" s="13">
        <f>B32*0.75006</f>
        <v>707.47678477944669</v>
      </c>
      <c r="D32" s="11">
        <v>7.3</v>
      </c>
      <c r="E32" s="13">
        <f>(-0.0035*(D32^2))+(-0.4006*D32)+15.3</f>
        <v>12.189105000000001</v>
      </c>
      <c r="F32" s="13">
        <f>$E$32*($B$32/1013.25)</f>
        <v>11.346747580189083</v>
      </c>
      <c r="G32" s="11">
        <v>10.4</v>
      </c>
      <c r="H32" s="40">
        <f>G32/F32*100</f>
        <v>91.656220661486628</v>
      </c>
    </row>
    <row r="33" spans="1:8" ht="15" customHeight="1" x14ac:dyDescent="0.25">
      <c r="A33" s="11">
        <v>600</v>
      </c>
      <c r="B33" s="13">
        <f t="shared" ref="B33:B43" si="0">1013.25*((1-A33/44330)^5.255)</f>
        <v>943.22692155220477</v>
      </c>
      <c r="C33" s="13">
        <f t="shared" ref="C33:C43" si="1">B33*0.75006</f>
        <v>707.47678477944669</v>
      </c>
      <c r="D33" s="11">
        <v>7.1</v>
      </c>
      <c r="E33" s="13">
        <f t="shared" ref="E33:E43" si="2">(-0.0035*(D33^2))+(-0.4006*D33)+15.3</f>
        <v>12.279305000000001</v>
      </c>
      <c r="F33" s="13">
        <f t="shared" ref="F33:F43" si="3">E33*(B33/1013.25)</f>
        <v>11.430714092228568</v>
      </c>
      <c r="G33" s="11">
        <v>10.5</v>
      </c>
      <c r="H33" s="40">
        <f t="shared" ref="H33:H43" si="4">G33/F33*100</f>
        <v>91.857778221735643</v>
      </c>
    </row>
    <row r="34" spans="1:8" ht="15" customHeight="1" x14ac:dyDescent="0.25">
      <c r="A34" s="11">
        <v>600</v>
      </c>
      <c r="B34" s="13">
        <f t="shared" si="0"/>
        <v>943.22692155220477</v>
      </c>
      <c r="C34" s="13">
        <f t="shared" si="1"/>
        <v>707.47678477944669</v>
      </c>
      <c r="D34" s="11">
        <v>8.1999999999999993</v>
      </c>
      <c r="E34" s="13">
        <f t="shared" si="2"/>
        <v>11.77974</v>
      </c>
      <c r="F34" s="13">
        <f t="shared" si="3"/>
        <v>10.965672733170855</v>
      </c>
      <c r="G34" s="11">
        <v>10.199999999999999</v>
      </c>
      <c r="H34" s="40">
        <f t="shared" si="4"/>
        <v>93.017548929262531</v>
      </c>
    </row>
    <row r="35" spans="1:8" ht="15" customHeight="1" x14ac:dyDescent="0.25">
      <c r="A35" s="11">
        <v>600</v>
      </c>
      <c r="B35" s="13">
        <f t="shared" si="0"/>
        <v>943.22692155220477</v>
      </c>
      <c r="C35" s="13">
        <f t="shared" si="1"/>
        <v>707.47678477944669</v>
      </c>
      <c r="D35" s="11">
        <v>8.6999999999999993</v>
      </c>
      <c r="E35" s="13">
        <f t="shared" si="2"/>
        <v>11.549865</v>
      </c>
      <c r="F35" s="13">
        <f t="shared" si="3"/>
        <v>10.751683797970447</v>
      </c>
      <c r="G35" s="11">
        <v>10.1</v>
      </c>
      <c r="H35" s="40">
        <f t="shared" si="4"/>
        <v>93.938774519266815</v>
      </c>
    </row>
    <row r="36" spans="1:8" ht="15" customHeight="1" x14ac:dyDescent="0.25">
      <c r="A36" s="11">
        <v>600</v>
      </c>
      <c r="B36" s="13">
        <f t="shared" si="0"/>
        <v>943.22692155220477</v>
      </c>
      <c r="C36" s="13">
        <f t="shared" si="1"/>
        <v>707.47678477944669</v>
      </c>
      <c r="D36" s="11">
        <v>9.4</v>
      </c>
      <c r="E36" s="13">
        <f t="shared" si="2"/>
        <v>11.225100000000001</v>
      </c>
      <c r="F36" s="13">
        <f t="shared" si="3"/>
        <v>10.44936246446154</v>
      </c>
      <c r="G36" s="11">
        <v>10.3</v>
      </c>
      <c r="H36" s="40">
        <f t="shared" si="4"/>
        <v>98.570606915306797</v>
      </c>
    </row>
    <row r="37" spans="1:8" ht="15" customHeight="1" x14ac:dyDescent="0.25">
      <c r="A37" s="11">
        <v>600</v>
      </c>
      <c r="B37" s="13">
        <f t="shared" si="0"/>
        <v>943.22692155220477</v>
      </c>
      <c r="C37" s="13">
        <f t="shared" si="1"/>
        <v>707.47678477944669</v>
      </c>
      <c r="D37" s="11">
        <v>9.3000000000000007</v>
      </c>
      <c r="E37" s="13">
        <f t="shared" si="2"/>
        <v>11.271705000000001</v>
      </c>
      <c r="F37" s="13">
        <f t="shared" si="3"/>
        <v>10.492746713836265</v>
      </c>
      <c r="G37" s="11">
        <v>10.4</v>
      </c>
      <c r="H37" s="40">
        <f t="shared" si="4"/>
        <v>99.116087366199707</v>
      </c>
    </row>
    <row r="38" spans="1:8" ht="15" customHeight="1" x14ac:dyDescent="0.25">
      <c r="A38" s="11">
        <v>600</v>
      </c>
      <c r="B38" s="13">
        <f t="shared" si="0"/>
        <v>943.22692155220477</v>
      </c>
      <c r="C38" s="13">
        <f>B38*0.75006</f>
        <v>707.47678477944669</v>
      </c>
      <c r="D38" s="11">
        <v>9.8000000000000007</v>
      </c>
      <c r="E38" s="13">
        <f t="shared" si="2"/>
        <v>11.037980000000001</v>
      </c>
      <c r="F38" s="13">
        <f t="shared" si="3"/>
        <v>10.275173842146367</v>
      </c>
      <c r="G38" s="11">
        <v>10.1</v>
      </c>
      <c r="H38" s="40">
        <f t="shared" si="4"/>
        <v>98.295173932456066</v>
      </c>
    </row>
    <row r="39" spans="1:8" ht="15" customHeight="1" x14ac:dyDescent="0.25">
      <c r="A39" s="11">
        <v>600</v>
      </c>
      <c r="B39" s="13">
        <f t="shared" si="0"/>
        <v>943.22692155220477</v>
      </c>
      <c r="C39" s="13">
        <f t="shared" si="1"/>
        <v>707.47678477944669</v>
      </c>
      <c r="D39" s="11">
        <v>10</v>
      </c>
      <c r="E39" s="13">
        <f t="shared" si="2"/>
        <v>10.944000000000001</v>
      </c>
      <c r="F39" s="13">
        <f t="shared" si="3"/>
        <v>10.187688556099017</v>
      </c>
      <c r="G39" s="11">
        <v>10.1</v>
      </c>
      <c r="H39" s="40">
        <f t="shared" si="4"/>
        <v>99.139269367961575</v>
      </c>
    </row>
    <row r="40" spans="1:8" ht="15" customHeight="1" x14ac:dyDescent="0.25">
      <c r="A40" s="11">
        <v>600</v>
      </c>
      <c r="B40" s="13">
        <f t="shared" si="0"/>
        <v>943.22692155220477</v>
      </c>
      <c r="C40" s="13">
        <f t="shared" si="1"/>
        <v>707.47678477944669</v>
      </c>
      <c r="D40" s="11">
        <v>9.6999999999999993</v>
      </c>
      <c r="E40" s="13">
        <f t="shared" si="2"/>
        <v>11.084865000000001</v>
      </c>
      <c r="F40" s="13">
        <f t="shared" si="3"/>
        <v>10.3188187414476</v>
      </c>
      <c r="G40" s="11">
        <v>10.3</v>
      </c>
      <c r="H40" s="40">
        <f t="shared" si="4"/>
        <v>99.817626979219909</v>
      </c>
    </row>
    <row r="41" spans="1:8" ht="15" customHeight="1" x14ac:dyDescent="0.25">
      <c r="A41" s="11">
        <v>600</v>
      </c>
      <c r="B41" s="13">
        <f t="shared" si="0"/>
        <v>943.22692155220477</v>
      </c>
      <c r="C41" s="13">
        <f t="shared" si="1"/>
        <v>707.47678477944669</v>
      </c>
      <c r="D41" s="11">
        <v>9.4</v>
      </c>
      <c r="E41" s="13">
        <f t="shared" si="2"/>
        <v>11.225100000000001</v>
      </c>
      <c r="F41" s="13">
        <f t="shared" si="3"/>
        <v>10.44936246446154</v>
      </c>
      <c r="G41" s="11">
        <v>10.4</v>
      </c>
      <c r="H41" s="40">
        <f t="shared" si="4"/>
        <v>99.52760309895055</v>
      </c>
    </row>
    <row r="42" spans="1:8" ht="15" customHeight="1" x14ac:dyDescent="0.25">
      <c r="A42" s="11">
        <v>600</v>
      </c>
      <c r="B42" s="13">
        <f t="shared" si="0"/>
        <v>943.22692155220477</v>
      </c>
      <c r="C42" s="13">
        <f t="shared" si="1"/>
        <v>707.47678477944669</v>
      </c>
      <c r="D42" s="11">
        <v>9.1</v>
      </c>
      <c r="E42" s="13">
        <f t="shared" si="2"/>
        <v>11.364705000000001</v>
      </c>
      <c r="F42" s="13">
        <f t="shared" si="3"/>
        <v>10.579319725140834</v>
      </c>
      <c r="G42" s="11">
        <v>10.5</v>
      </c>
      <c r="H42" s="40">
        <f t="shared" si="4"/>
        <v>99.250237943444148</v>
      </c>
    </row>
    <row r="43" spans="1:8" ht="15" customHeight="1" x14ac:dyDescent="0.25">
      <c r="A43" s="11">
        <v>600</v>
      </c>
      <c r="B43" s="13">
        <f t="shared" si="0"/>
        <v>943.22692155220477</v>
      </c>
      <c r="C43" s="13">
        <f t="shared" si="1"/>
        <v>707.47678477944669</v>
      </c>
      <c r="D43" s="11">
        <v>8.8000000000000007</v>
      </c>
      <c r="E43" s="13">
        <f t="shared" si="2"/>
        <v>11.503679999999999</v>
      </c>
      <c r="F43" s="13">
        <f t="shared" si="3"/>
        <v>10.708690523485483</v>
      </c>
      <c r="G43" s="11">
        <v>10.6</v>
      </c>
      <c r="H43" s="40">
        <f t="shared" si="4"/>
        <v>98.985025076155566</v>
      </c>
    </row>
    <row r="44" spans="1:8" ht="15" customHeight="1" x14ac:dyDescent="0.25">
      <c r="A44" s="35"/>
      <c r="B44" s="35"/>
      <c r="C44" s="35"/>
      <c r="D44" s="35"/>
      <c r="E44" s="36"/>
      <c r="F44" s="37"/>
      <c r="G44" s="38"/>
    </row>
    <row r="45" spans="1:8" ht="15" customHeight="1" x14ac:dyDescent="0.25">
      <c r="A45" s="35"/>
      <c r="B45" s="35"/>
      <c r="C45" s="35"/>
      <c r="D45" s="35"/>
      <c r="E45" s="36"/>
      <c r="F45" s="37"/>
      <c r="G45" s="38"/>
    </row>
    <row r="46" spans="1:8" ht="15" customHeight="1" x14ac:dyDescent="0.25">
      <c r="A46" s="35"/>
      <c r="B46" s="35"/>
      <c r="C46" s="35"/>
      <c r="D46" s="35"/>
      <c r="E46" s="36"/>
      <c r="F46" s="37"/>
      <c r="G46" s="38"/>
    </row>
    <row r="47" spans="1:8" ht="15" customHeight="1" x14ac:dyDescent="0.25">
      <c r="A47" s="35"/>
      <c r="B47" s="35"/>
      <c r="C47" s="35"/>
      <c r="D47" s="35"/>
      <c r="E47" s="36"/>
      <c r="F47" s="37"/>
      <c r="G47" s="38"/>
    </row>
    <row r="48" spans="1:8" ht="15" customHeight="1" x14ac:dyDescent="0.25">
      <c r="A48" s="35"/>
      <c r="B48" s="35"/>
      <c r="C48" s="35"/>
      <c r="D48" s="35"/>
      <c r="E48" s="36"/>
      <c r="F48" s="37"/>
      <c r="G48" s="38"/>
    </row>
    <row r="49" spans="1:7" ht="15" customHeight="1" x14ac:dyDescent="0.25">
      <c r="A49" s="35"/>
      <c r="B49" s="35"/>
      <c r="C49" s="35"/>
      <c r="D49" s="35"/>
      <c r="E49" s="36"/>
      <c r="F49" s="37"/>
      <c r="G49" s="38"/>
    </row>
    <row r="50" spans="1:7" ht="15" customHeight="1" x14ac:dyDescent="0.25">
      <c r="A50" s="35"/>
      <c r="B50" s="35"/>
      <c r="C50" s="35"/>
      <c r="D50" s="35"/>
      <c r="E50" s="36"/>
      <c r="F50" s="37"/>
      <c r="G50" s="38"/>
    </row>
    <row r="51" spans="1:7" ht="15" customHeight="1" x14ac:dyDescent="0.25">
      <c r="A51" s="35"/>
      <c r="B51" s="35"/>
      <c r="C51" s="35"/>
      <c r="D51" s="35"/>
      <c r="E51" s="36"/>
      <c r="F51" s="37"/>
      <c r="G51" s="38"/>
    </row>
    <row r="52" spans="1:7" x14ac:dyDescent="0.25">
      <c r="A52" s="35"/>
      <c r="B52" s="35"/>
      <c r="C52" s="35"/>
      <c r="D52" s="35"/>
      <c r="E52" s="36"/>
      <c r="F52" s="37"/>
      <c r="G52" s="38"/>
    </row>
    <row r="53" spans="1:7" x14ac:dyDescent="0.25">
      <c r="A53" s="35"/>
      <c r="B53" s="35"/>
      <c r="C53" s="35"/>
      <c r="D53" s="35"/>
      <c r="E53" s="36"/>
      <c r="F53" s="37"/>
      <c r="G53" s="38"/>
    </row>
    <row r="54" spans="1:7" x14ac:dyDescent="0.25">
      <c r="A54" s="35"/>
      <c r="B54" s="35"/>
      <c r="C54" s="35"/>
      <c r="D54" s="35"/>
      <c r="E54" s="36"/>
      <c r="F54" s="37"/>
      <c r="G54" s="38"/>
    </row>
    <row r="55" spans="1:7" x14ac:dyDescent="0.25">
      <c r="A55" s="35"/>
      <c r="B55" s="35"/>
      <c r="C55" s="35"/>
      <c r="D55" s="35"/>
      <c r="E55" s="36"/>
      <c r="F55" s="37"/>
      <c r="G55" s="38"/>
    </row>
    <row r="56" spans="1:7" x14ac:dyDescent="0.25">
      <c r="A56" s="35"/>
      <c r="B56" s="35"/>
      <c r="C56" s="35"/>
      <c r="D56" s="35"/>
      <c r="E56" s="36"/>
      <c r="F56" s="37"/>
      <c r="G56" s="38"/>
    </row>
    <row r="57" spans="1:7" x14ac:dyDescent="0.25">
      <c r="A57" s="35"/>
      <c r="B57" s="35"/>
      <c r="C57" s="35"/>
      <c r="D57" s="35"/>
      <c r="E57" s="36"/>
      <c r="F57" s="37"/>
      <c r="G57" s="38"/>
    </row>
    <row r="58" spans="1:7" x14ac:dyDescent="0.25">
      <c r="A58" s="35"/>
      <c r="B58" s="35"/>
      <c r="C58" s="35"/>
      <c r="D58" s="35"/>
      <c r="E58" s="36"/>
      <c r="F58" s="37"/>
      <c r="G58" s="38"/>
    </row>
    <row r="59" spans="1:7" x14ac:dyDescent="0.25">
      <c r="A59" s="35"/>
      <c r="B59" s="35"/>
      <c r="C59" s="35"/>
      <c r="D59" s="35"/>
      <c r="E59" s="36"/>
      <c r="F59" s="37"/>
      <c r="G59" s="38"/>
    </row>
    <row r="60" spans="1:7" x14ac:dyDescent="0.25">
      <c r="A60" s="35"/>
      <c r="B60" s="35"/>
      <c r="C60" s="35"/>
      <c r="D60" s="35"/>
      <c r="E60" s="36"/>
      <c r="F60" s="37"/>
      <c r="G60" s="38"/>
    </row>
    <row r="61" spans="1:7" x14ac:dyDescent="0.25">
      <c r="A61" s="35"/>
      <c r="B61" s="35"/>
      <c r="C61" s="35"/>
      <c r="D61" s="35"/>
      <c r="E61" s="36"/>
      <c r="F61" s="37"/>
      <c r="G61" s="38"/>
    </row>
    <row r="62" spans="1:7" x14ac:dyDescent="0.25">
      <c r="A62" s="35"/>
      <c r="B62" s="35"/>
      <c r="C62" s="35"/>
      <c r="D62" s="35"/>
      <c r="E62" s="36"/>
      <c r="F62" s="37"/>
      <c r="G62" s="38"/>
    </row>
    <row r="63" spans="1:7" x14ac:dyDescent="0.25">
      <c r="A63" s="35"/>
      <c r="B63" s="35"/>
      <c r="C63" s="35"/>
      <c r="D63" s="35"/>
      <c r="E63" s="36"/>
      <c r="F63" s="37"/>
      <c r="G63" s="38"/>
    </row>
    <row r="64" spans="1:7" x14ac:dyDescent="0.25">
      <c r="A64" s="35"/>
      <c r="B64" s="35"/>
      <c r="C64" s="35"/>
      <c r="D64" s="35"/>
      <c r="E64" s="36"/>
      <c r="F64" s="37"/>
      <c r="G64" s="38"/>
    </row>
    <row r="65" spans="1:7" x14ac:dyDescent="0.25">
      <c r="A65" s="35"/>
      <c r="B65" s="35"/>
      <c r="C65" s="35"/>
      <c r="D65" s="35"/>
      <c r="E65" s="36"/>
      <c r="F65" s="37"/>
      <c r="G65" s="38"/>
    </row>
    <row r="66" spans="1:7" x14ac:dyDescent="0.25">
      <c r="A66" s="35"/>
      <c r="B66" s="35"/>
      <c r="C66" s="35"/>
      <c r="D66" s="35"/>
      <c r="E66" s="36"/>
      <c r="F66" s="37"/>
      <c r="G66" s="38"/>
    </row>
    <row r="67" spans="1:7" x14ac:dyDescent="0.25">
      <c r="A67" s="35"/>
      <c r="B67" s="35"/>
      <c r="C67" s="35"/>
      <c r="D67" s="35"/>
      <c r="E67" s="36"/>
      <c r="F67" s="37"/>
      <c r="G67" s="38"/>
    </row>
    <row r="68" spans="1:7" x14ac:dyDescent="0.25">
      <c r="A68" s="35"/>
      <c r="B68" s="35"/>
      <c r="C68" s="35"/>
      <c r="D68" s="35"/>
      <c r="E68" s="36"/>
      <c r="F68" s="37"/>
      <c r="G68" s="38"/>
    </row>
    <row r="69" spans="1:7" x14ac:dyDescent="0.25">
      <c r="A69" s="35"/>
      <c r="B69" s="35"/>
      <c r="C69" s="35"/>
      <c r="D69" s="35"/>
      <c r="E69" s="36"/>
      <c r="F69" s="37"/>
      <c r="G69" s="38"/>
    </row>
    <row r="70" spans="1:7" x14ac:dyDescent="0.25">
      <c r="A70" s="35"/>
      <c r="B70" s="35"/>
      <c r="C70" s="35"/>
      <c r="D70" s="35"/>
      <c r="E70" s="36"/>
      <c r="F70" s="37"/>
      <c r="G70" s="38"/>
    </row>
    <row r="71" spans="1:7" x14ac:dyDescent="0.25">
      <c r="A71" s="35"/>
      <c r="B71" s="35"/>
      <c r="C71" s="35"/>
      <c r="D71" s="35"/>
      <c r="E71" s="36"/>
      <c r="F71" s="37"/>
      <c r="G71" s="38"/>
    </row>
    <row r="72" spans="1:7" x14ac:dyDescent="0.25">
      <c r="A72" s="35"/>
      <c r="B72" s="35"/>
      <c r="C72" s="35"/>
      <c r="D72" s="35"/>
      <c r="E72" s="36"/>
      <c r="F72" s="37"/>
      <c r="G72" s="38"/>
    </row>
    <row r="73" spans="1:7" x14ac:dyDescent="0.25">
      <c r="A73" s="35"/>
      <c r="B73" s="35"/>
      <c r="C73" s="35"/>
      <c r="D73" s="35"/>
      <c r="E73" s="36"/>
      <c r="F73" s="37"/>
      <c r="G73" s="38"/>
    </row>
    <row r="74" spans="1:7" x14ac:dyDescent="0.25">
      <c r="A74" s="35"/>
      <c r="B74" s="35"/>
      <c r="C74" s="35"/>
      <c r="D74" s="35"/>
      <c r="E74" s="36"/>
      <c r="F74" s="37"/>
      <c r="G74" s="38"/>
    </row>
    <row r="75" spans="1:7" x14ac:dyDescent="0.25">
      <c r="A75" s="35"/>
      <c r="B75" s="35"/>
      <c r="C75" s="35"/>
      <c r="D75" s="35"/>
      <c r="E75" s="36"/>
      <c r="F75" s="37"/>
      <c r="G75" s="38"/>
    </row>
    <row r="76" spans="1:7" x14ac:dyDescent="0.25">
      <c r="A76" s="35"/>
      <c r="B76" s="35"/>
      <c r="C76" s="35"/>
      <c r="D76" s="35"/>
      <c r="E76" s="36"/>
      <c r="F76" s="37"/>
      <c r="G76" s="38"/>
    </row>
    <row r="77" spans="1:7" x14ac:dyDescent="0.25">
      <c r="A77" s="35"/>
      <c r="B77" s="35"/>
      <c r="C77" s="35"/>
      <c r="D77" s="35"/>
      <c r="E77" s="36"/>
      <c r="F77" s="37"/>
      <c r="G77" s="38"/>
    </row>
    <row r="78" spans="1:7" x14ac:dyDescent="0.25">
      <c r="A78" s="35"/>
      <c r="B78" s="35"/>
      <c r="C78" s="35"/>
      <c r="D78" s="35"/>
      <c r="E78" s="36"/>
      <c r="F78" s="37"/>
      <c r="G78" s="38"/>
    </row>
    <row r="79" spans="1:7" x14ac:dyDescent="0.25">
      <c r="A79" s="35"/>
      <c r="B79" s="35"/>
      <c r="C79" s="35"/>
      <c r="D79" s="35"/>
      <c r="E79" s="36"/>
      <c r="F79" s="37"/>
      <c r="G79" s="38"/>
    </row>
    <row r="80" spans="1:7" x14ac:dyDescent="0.25">
      <c r="A80" s="35"/>
      <c r="B80" s="35"/>
      <c r="C80" s="35"/>
      <c r="D80" s="35"/>
      <c r="E80" s="36"/>
      <c r="F80" s="37"/>
      <c r="G80" s="38"/>
    </row>
  </sheetData>
  <sheetProtection algorithmName="SHA-512" hashValue="sI0RhzEf9q3DKw15hkr5mNxRufdVGA2DV/QqIiIL48pXk0rZT3b3W8bamGg9C8YiOLbe46BlB+iSfn1YBD+X4g==" saltValue="n3bqS6FfpymiEu5hBfrFAw==" spinCount="100000" sheet="1" objects="1" scenarios="1"/>
  <mergeCells count="7">
    <mergeCell ref="A26:B29"/>
    <mergeCell ref="A18:B19"/>
    <mergeCell ref="A1:G1"/>
    <mergeCell ref="A17:B17"/>
    <mergeCell ref="A20:B20"/>
    <mergeCell ref="A21:B24"/>
    <mergeCell ref="A25:B25"/>
  </mergeCells>
  <phoneticPr fontId="9" type="noConversion"/>
  <pageMargins left="0.7" right="0.7" top="0.75" bottom="0.75" header="0.3" footer="0.3"/>
  <pageSetup paperSize="9" scale="6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27" t="s">
        <v>0</v>
      </c>
      <c r="B1" s="28" t="s">
        <v>1</v>
      </c>
      <c r="C1" s="28" t="s">
        <v>2</v>
      </c>
      <c r="D1" s="28" t="s">
        <v>3</v>
      </c>
      <c r="E1" s="28" t="s">
        <v>4</v>
      </c>
      <c r="F1" s="28" t="s">
        <v>38</v>
      </c>
      <c r="G1" s="29" t="s">
        <v>5</v>
      </c>
    </row>
    <row r="2" spans="1:7" ht="15" customHeight="1" x14ac:dyDescent="0.25">
      <c r="A2" s="44">
        <v>45349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5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4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4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4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4">
        <v>0.4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4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22">
        <v>7.1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22">
        <v>14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22">
        <v>3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22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0.2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0.12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22">
        <v>0.5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0.06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zoomScaleNormal="100" workbookViewId="0">
      <selection activeCell="G17" sqref="G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45380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7.2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0.4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7.2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17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7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16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0.15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0.7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7.0000000000000007E-2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45404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0.5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7.2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15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5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14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0.12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0.09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7"/>
  <sheetViews>
    <sheetView zoomScale="110" zoomScaleNormal="11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45436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0.6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7.2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9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2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0.09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0.7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0.09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7"/>
  <sheetViews>
    <sheetView zoomScale="130" zoomScaleNormal="130" workbookViewId="0">
      <selection activeCell="G17" sqref="G17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7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10" t="s">
        <v>38</v>
      </c>
      <c r="G1" s="9" t="s">
        <v>5</v>
      </c>
    </row>
    <row r="2" spans="1:7" ht="15" customHeight="1" x14ac:dyDescent="0.25">
      <c r="A2" s="44">
        <v>45464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0.6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7.1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5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1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33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33">
        <v>0.06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0.6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0.04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45492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7.2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8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0.7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7.2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8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2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34">
        <v>0.11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0.05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zoomScaleNormal="10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30" t="s">
        <v>0</v>
      </c>
      <c r="B1" s="31" t="s">
        <v>1</v>
      </c>
      <c r="C1" s="31" t="s">
        <v>2</v>
      </c>
      <c r="D1" s="31" t="s">
        <v>3</v>
      </c>
      <c r="E1" s="28" t="s">
        <v>4</v>
      </c>
      <c r="F1" s="28" t="s">
        <v>38</v>
      </c>
      <c r="G1" s="32" t="s">
        <v>5</v>
      </c>
    </row>
    <row r="2" spans="1:7" ht="15" customHeight="1" x14ac:dyDescent="0.25">
      <c r="A2" s="44">
        <v>45527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7.1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0.8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7.2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9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2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0.14000000000000001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0.06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7"/>
  <sheetViews>
    <sheetView zoomScale="110" zoomScaleNormal="110" workbookViewId="0">
      <selection activeCell="G18" sqref="G18"/>
    </sheetView>
  </sheetViews>
  <sheetFormatPr defaultRowHeight="15" x14ac:dyDescent="0.25"/>
  <cols>
    <col min="1" max="7" width="25.7109375" customWidth="1"/>
  </cols>
  <sheetData>
    <row r="1" spans="1:7" ht="41.25" thickBot="1" x14ac:dyDescent="0.35">
      <c r="A1" s="7" t="s">
        <v>0</v>
      </c>
      <c r="B1" s="8" t="s">
        <v>1</v>
      </c>
      <c r="C1" s="8" t="s">
        <v>2</v>
      </c>
      <c r="D1" s="8" t="s">
        <v>3</v>
      </c>
      <c r="E1" s="10" t="s">
        <v>4</v>
      </c>
      <c r="F1" s="10" t="s">
        <v>38</v>
      </c>
      <c r="G1" s="9" t="s">
        <v>5</v>
      </c>
    </row>
    <row r="2" spans="1:7" ht="15" customHeight="1" x14ac:dyDescent="0.25">
      <c r="A2" s="44">
        <v>45565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17">
        <v>7.2</v>
      </c>
    </row>
    <row r="3" spans="1:7" ht="15" customHeight="1" x14ac:dyDescent="0.25">
      <c r="A3" s="4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16">
        <v>1</v>
      </c>
    </row>
    <row r="4" spans="1:7" ht="15" customHeight="1" x14ac:dyDescent="0.25">
      <c r="A4" s="4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16">
        <v>1</v>
      </c>
    </row>
    <row r="5" spans="1:7" ht="15" customHeight="1" x14ac:dyDescent="0.25">
      <c r="A5" s="4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16">
        <v>10</v>
      </c>
    </row>
    <row r="6" spans="1:7" ht="15" customHeight="1" x14ac:dyDescent="0.25">
      <c r="A6" s="4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14">
        <v>0.1</v>
      </c>
    </row>
    <row r="7" spans="1:7" ht="15" customHeight="1" x14ac:dyDescent="0.25">
      <c r="A7" s="4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14">
        <v>0.01</v>
      </c>
    </row>
    <row r="8" spans="1:7" ht="15" customHeight="1" x14ac:dyDescent="0.25">
      <c r="A8" s="4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16">
        <v>0.8</v>
      </c>
    </row>
    <row r="9" spans="1:7" ht="15" customHeight="1" x14ac:dyDescent="0.25">
      <c r="A9" s="4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16">
        <v>0.01</v>
      </c>
    </row>
    <row r="10" spans="1:7" ht="15" customHeight="1" x14ac:dyDescent="0.25">
      <c r="A10" s="45"/>
      <c r="B10" s="19" t="s">
        <v>6</v>
      </c>
      <c r="C10" s="20" t="s">
        <v>17</v>
      </c>
      <c r="D10" s="20" t="s">
        <v>8</v>
      </c>
      <c r="E10" s="21" t="s">
        <v>9</v>
      </c>
      <c r="F10" s="21" t="s">
        <v>9</v>
      </c>
      <c r="G10" s="33">
        <v>7.3</v>
      </c>
    </row>
    <row r="11" spans="1:7" ht="15" customHeight="1" x14ac:dyDescent="0.25">
      <c r="A11" s="45"/>
      <c r="B11" s="19" t="s">
        <v>10</v>
      </c>
      <c r="C11" s="20" t="s">
        <v>17</v>
      </c>
      <c r="D11" s="20" t="s">
        <v>8</v>
      </c>
      <c r="E11" s="21" t="s">
        <v>9</v>
      </c>
      <c r="F11" s="21" t="s">
        <v>9</v>
      </c>
      <c r="G11" s="33">
        <v>11</v>
      </c>
    </row>
    <row r="12" spans="1:7" ht="15" customHeight="1" x14ac:dyDescent="0.25">
      <c r="A12" s="45"/>
      <c r="B12" s="19" t="s">
        <v>11</v>
      </c>
      <c r="C12" s="20" t="s">
        <v>17</v>
      </c>
      <c r="D12" s="20" t="s">
        <v>8</v>
      </c>
      <c r="E12" s="21" t="s">
        <v>9</v>
      </c>
      <c r="F12" s="21" t="s">
        <v>9</v>
      </c>
      <c r="G12" s="33">
        <v>3</v>
      </c>
    </row>
    <row r="13" spans="1:7" ht="15" customHeight="1" x14ac:dyDescent="0.25">
      <c r="A13" s="45"/>
      <c r="B13" s="19" t="s">
        <v>12</v>
      </c>
      <c r="C13" s="20" t="s">
        <v>17</v>
      </c>
      <c r="D13" s="20" t="s">
        <v>8</v>
      </c>
      <c r="E13" s="21" t="s">
        <v>9</v>
      </c>
      <c r="F13" s="21" t="s">
        <v>9</v>
      </c>
      <c r="G13" s="33">
        <v>10</v>
      </c>
    </row>
    <row r="14" spans="1:7" ht="15" customHeight="1" x14ac:dyDescent="0.25">
      <c r="A14" s="45"/>
      <c r="B14" s="19" t="s">
        <v>13</v>
      </c>
      <c r="C14" s="20" t="s">
        <v>17</v>
      </c>
      <c r="D14" s="20" t="s">
        <v>8</v>
      </c>
      <c r="E14" s="21" t="s">
        <v>9</v>
      </c>
      <c r="F14" s="21" t="s">
        <v>9</v>
      </c>
      <c r="G14" s="22">
        <v>0.1</v>
      </c>
    </row>
    <row r="15" spans="1:7" ht="15" customHeight="1" x14ac:dyDescent="0.25">
      <c r="A15" s="45"/>
      <c r="B15" s="19" t="s">
        <v>14</v>
      </c>
      <c r="C15" s="20" t="s">
        <v>17</v>
      </c>
      <c r="D15" s="20" t="s">
        <v>8</v>
      </c>
      <c r="E15" s="21" t="s">
        <v>9</v>
      </c>
      <c r="F15" s="21" t="s">
        <v>9</v>
      </c>
      <c r="G15" s="22">
        <v>0.12</v>
      </c>
    </row>
    <row r="16" spans="1:7" ht="15" customHeight="1" x14ac:dyDescent="0.25">
      <c r="A16" s="45"/>
      <c r="B16" s="19" t="s">
        <v>15</v>
      </c>
      <c r="C16" s="20" t="s">
        <v>17</v>
      </c>
      <c r="D16" s="20" t="s">
        <v>8</v>
      </c>
      <c r="E16" s="21" t="s">
        <v>9</v>
      </c>
      <c r="F16" s="21" t="s">
        <v>9</v>
      </c>
      <c r="G16" s="33">
        <v>0.9</v>
      </c>
    </row>
    <row r="17" spans="1:7" ht="15" customHeight="1" thickBot="1" x14ac:dyDescent="0.3">
      <c r="A17" s="46"/>
      <c r="B17" s="23" t="s">
        <v>16</v>
      </c>
      <c r="C17" s="24" t="s">
        <v>17</v>
      </c>
      <c r="D17" s="24" t="s">
        <v>8</v>
      </c>
      <c r="E17" s="25" t="s">
        <v>9</v>
      </c>
      <c r="F17" s="25" t="s">
        <v>9</v>
      </c>
      <c r="G17" s="26">
        <v>0.04</v>
      </c>
    </row>
  </sheetData>
  <sheetProtection selectLockedCells="1" selectUnlockedCells="1"/>
  <mergeCells count="1">
    <mergeCell ref="A2:A17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SATURAZIONE OSSIGENO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Rossi Mare</cp:lastModifiedBy>
  <cp:lastPrinted>2019-04-17T06:53:55Z</cp:lastPrinted>
  <dcterms:created xsi:type="dcterms:W3CDTF">2015-05-04T14:54:09Z</dcterms:created>
  <dcterms:modified xsi:type="dcterms:W3CDTF">2025-03-01T13:21:10Z</dcterms:modified>
</cp:coreProperties>
</file>